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PTO 2025\PRESUPUESTO 2025 Y ANEXOS\ANEXOS Omar\"/>
    </mc:Choice>
  </mc:AlternateContent>
  <xr:revisionPtr revIDLastSave="0" documentId="13_ncr:1_{FA426140-37AC-443F-936B-BC207B1BB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IGN DERECHO SOCIAL" sheetId="11" r:id="rId1"/>
  </sheets>
  <definedNames>
    <definedName name="_xlnm.Print_Titles" localSheetId="0">'ASIGN DERECHO SOCIAL'!$1:$4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1" l="1"/>
  <c r="G19" i="11"/>
  <c r="G66" i="11"/>
  <c r="I68" i="11"/>
  <c r="I38" i="11" l="1"/>
  <c r="I48" i="11" l="1"/>
  <c r="I12" i="11"/>
  <c r="I33" i="11"/>
  <c r="I47" i="11"/>
  <c r="I34" i="11" l="1"/>
  <c r="H35" i="11" l="1"/>
  <c r="H13" i="11" l="1"/>
  <c r="G13" i="11"/>
  <c r="I14" i="11"/>
  <c r="I13" i="11" s="1"/>
  <c r="I35" i="11"/>
  <c r="I36" i="11"/>
  <c r="I37" i="11"/>
  <c r="I58" i="11" l="1"/>
  <c r="I59" i="11"/>
  <c r="H66" i="11" l="1"/>
  <c r="G50" i="11" l="1"/>
  <c r="G17" i="11" l="1"/>
  <c r="I49" i="11" l="1"/>
  <c r="I10" i="11" l="1"/>
  <c r="I69" i="11" l="1"/>
  <c r="I67" i="11"/>
  <c r="I26" i="11" l="1"/>
  <c r="H9" i="11" l="1"/>
  <c r="H8" i="11" s="1"/>
  <c r="G9" i="11"/>
  <c r="G8" i="11" s="1"/>
  <c r="I62" i="11" l="1"/>
  <c r="I75" i="11"/>
  <c r="I74" i="11"/>
  <c r="I73" i="11"/>
  <c r="I72" i="11"/>
  <c r="I71" i="11"/>
  <c r="I70" i="11"/>
  <c r="I65" i="11"/>
  <c r="I64" i="11"/>
  <c r="H63" i="11"/>
  <c r="G63" i="11"/>
  <c r="I61" i="11"/>
  <c r="I60" i="11"/>
  <c r="I57" i="11"/>
  <c r="I56" i="11"/>
  <c r="I51" i="11"/>
  <c r="I46" i="11"/>
  <c r="I45" i="11"/>
  <c r="I44" i="11"/>
  <c r="I43" i="11"/>
  <c r="I42" i="11"/>
  <c r="I41" i="11"/>
  <c r="I40" i="11"/>
  <c r="I39" i="11"/>
  <c r="I25" i="11"/>
  <c r="I24" i="11"/>
  <c r="I23" i="11"/>
  <c r="I22" i="11"/>
  <c r="I21" i="11"/>
  <c r="I20" i="11"/>
  <c r="H19" i="11"/>
  <c r="I18" i="11"/>
  <c r="H17" i="11"/>
  <c r="I15" i="11"/>
  <c r="I7" i="11"/>
  <c r="I6" i="11" s="1"/>
  <c r="I5" i="11" s="1"/>
  <c r="H6" i="11"/>
  <c r="H5" i="11" s="1"/>
  <c r="G6" i="11"/>
  <c r="G5" i="11" s="1"/>
  <c r="G76" i="11" l="1"/>
  <c r="I17" i="11"/>
  <c r="I66" i="11"/>
  <c r="I9" i="11"/>
  <c r="I8" i="11" s="1"/>
  <c r="H50" i="11"/>
  <c r="H76" i="11" s="1"/>
  <c r="I19" i="11"/>
  <c r="I63" i="11"/>
  <c r="I50" i="11"/>
  <c r="I76" i="11" l="1"/>
</calcChain>
</file>

<file path=xl/sharedStrings.xml><?xml version="1.0" encoding="utf-8"?>
<sst xmlns="http://schemas.openxmlformats.org/spreadsheetml/2006/main" count="260" uniqueCount="169">
  <si>
    <t>U006</t>
  </si>
  <si>
    <t>E025</t>
  </si>
  <si>
    <t>Prevención y atención contra las adicciones</t>
  </si>
  <si>
    <t>S200</t>
  </si>
  <si>
    <t>E005</t>
  </si>
  <si>
    <t>S074</t>
  </si>
  <si>
    <t>S219</t>
  </si>
  <si>
    <t>I003</t>
  </si>
  <si>
    <t>S010</t>
  </si>
  <si>
    <t>Secretaría de Salud</t>
  </si>
  <si>
    <t>Sistema para el Desarrollo Integral de la Familia</t>
  </si>
  <si>
    <t>Secretaría de Educación Pública</t>
  </si>
  <si>
    <t>Universidad Autónoma de Baja California Sur</t>
  </si>
  <si>
    <t>Comisión Estatal del Agua</t>
  </si>
  <si>
    <t>Colegio de Bachilleres de Baja California Sur</t>
  </si>
  <si>
    <t>Centro de Estudios Científicos y Tecnológicos de BCS</t>
  </si>
  <si>
    <t>Instituto Sudcaliforniano de las Mujeres</t>
  </si>
  <si>
    <t>PROGRAMA FEDERAL</t>
  </si>
  <si>
    <t>CLAVE</t>
  </si>
  <si>
    <t>Instituto de Capacitación para los Trabajadores del Estado</t>
  </si>
  <si>
    <t>Universidad Tecnológica de La Paz</t>
  </si>
  <si>
    <t>S043</t>
  </si>
  <si>
    <t>Programa de Apoyo al Empleo (PAE)</t>
  </si>
  <si>
    <t>16</t>
  </si>
  <si>
    <t>TOTAL</t>
  </si>
  <si>
    <t>Instituto Tecnológico Superior de Mulegé</t>
  </si>
  <si>
    <t>Instituto Tecnológico Superior de Ciudad Constituticón</t>
  </si>
  <si>
    <t>Instituto Tecnológico Superior de Los Cabos</t>
  </si>
  <si>
    <t>FAIS Estatal</t>
  </si>
  <si>
    <t>FEDERAL</t>
  </si>
  <si>
    <t>ESTATAL</t>
  </si>
  <si>
    <t>Conservación y generación del empleo</t>
  </si>
  <si>
    <t>Apoyo a productores</t>
  </si>
  <si>
    <t>Financiamiento a actividades productivas</t>
  </si>
  <si>
    <t>Microempresarios</t>
  </si>
  <si>
    <t>Fomento empresarial</t>
  </si>
  <si>
    <t>33</t>
  </si>
  <si>
    <t>I006</t>
  </si>
  <si>
    <t>FAM Asistencia Social</t>
  </si>
  <si>
    <t>ACCESO A LA ALIMENTACIÓN</t>
  </si>
  <si>
    <t>I009</t>
  </si>
  <si>
    <t>FAETA Educación Tecnológica</t>
  </si>
  <si>
    <t>I010</t>
  </si>
  <si>
    <t>FAETA Educación de Adultos</t>
  </si>
  <si>
    <t>FONE Servicios Personales</t>
  </si>
  <si>
    <t>I013</t>
  </si>
  <si>
    <t>CONALEP Estado de Baja California Sur</t>
  </si>
  <si>
    <t>Instituto Estatal de Educación para Adultos</t>
  </si>
  <si>
    <t>FASSA</t>
  </si>
  <si>
    <t>REZAGO EDUCATIVO</t>
  </si>
  <si>
    <t>ACCESO A LOS SERVICIOS DE SALUD</t>
  </si>
  <si>
    <t>ACCESO A LA SEGURIDAD SOCIAL</t>
  </si>
  <si>
    <t>FAIS Municipal</t>
  </si>
  <si>
    <t>I004</t>
  </si>
  <si>
    <t>E003</t>
  </si>
  <si>
    <t>E064</t>
  </si>
  <si>
    <t>Mejorar las condiciones de salud de la población, ii) reducir las brechas o desigualdades en salud mediante intervenciones focalizadas en grupos vulnerables y comunidades marginadas e interculturales, iii) prestar servicios de salud con calidad y seguridad, iv) evitar el empobrecimiento de la población por motivos de salud, y v) garantizar que la salud contribuya al combate a la pobreza y al desarrollo social del país.</t>
  </si>
  <si>
    <t>Mecanismos institucionales diseñados para garantizar y proteger los medios de subsistencia de los individuos y sus familias frente a eventualidades derivadas de contingencias como enfermedades o accidentes, o bien, ante condiciones de riesgo socialmente reconocidas como el embarazo o la vejez</t>
  </si>
  <si>
    <t xml:space="preserve">Acciones en beneficio de la población en situación de pobreza, cuyos ingresos son insuficientes para adquirir los bienes y los servicios requeridos para satisfacer sus necesidades y que, adicionalmente, presentan privación en al menos uno de los indicadores de carencia social. </t>
  </si>
  <si>
    <t>Medición de la pobreza a través del indicador de rezago educativo</t>
  </si>
  <si>
    <t>Dimensión de la vida de las personas que permite identificar si sus ingresos son suficientes para satisfacer sus necesidades, tanto alimentarias como no alimentarias</t>
  </si>
  <si>
    <t>Instituto Sudcaliforniano de la Infraestructura Física Educativa</t>
  </si>
  <si>
    <t>I007</t>
  </si>
  <si>
    <t>I008</t>
  </si>
  <si>
    <t>FAM Infraestructura Básica</t>
  </si>
  <si>
    <t>FAM Infraestructura Media Superior y Superior</t>
  </si>
  <si>
    <t>S001</t>
  </si>
  <si>
    <t>U013</t>
  </si>
  <si>
    <t>U007</t>
  </si>
  <si>
    <t>S004</t>
  </si>
  <si>
    <t>E034</t>
  </si>
  <si>
    <t>E040</t>
  </si>
  <si>
    <t>E004</t>
  </si>
  <si>
    <t>S003</t>
  </si>
  <si>
    <t>Municipio de La Paz</t>
  </si>
  <si>
    <t>Municipio de Mulegé</t>
  </si>
  <si>
    <t>Municipio de Los Cabos</t>
  </si>
  <si>
    <t>Municipio de Loreto</t>
  </si>
  <si>
    <t>Municipio de Comondú</t>
  </si>
  <si>
    <t>Aportaciones Federales (FISM)</t>
  </si>
  <si>
    <t>Ampliación de la cobertura y acompañamiento educativo</t>
  </si>
  <si>
    <t>Prevención y Promoción de la Salud</t>
  </si>
  <si>
    <t>M003</t>
  </si>
  <si>
    <t>Actividades de Apoyo Administrativo para la Salud</t>
  </si>
  <si>
    <t>Asistencia Social</t>
  </si>
  <si>
    <t>Programa de Atencion a personas en situacion de riesgo y Vulnerabilidad</t>
  </si>
  <si>
    <t>Construcción, rehabilitación y equipamiento de infraestructura educativa</t>
  </si>
  <si>
    <t>K002</t>
  </si>
  <si>
    <t>Entrega de apoyos económicos para el sector educativo</t>
  </si>
  <si>
    <t>Construcción y mejoramiento de la infraestructura hidráulica</t>
  </si>
  <si>
    <t>Apoyos Productivos Agropecuarios</t>
  </si>
  <si>
    <t>Apoyo al Empleo y Desarrollo Económico</t>
  </si>
  <si>
    <t>Ampliación de la cobertura y  acompañamiento educativo</t>
  </si>
  <si>
    <t>Programa de Mecanismos Locales de Pago por Servicios Ambientales a través de Fondos Concurrentes</t>
  </si>
  <si>
    <t>PROGRAMA PRESUPUESTARIO ESTATAL</t>
  </si>
  <si>
    <t>DESCRIPCION</t>
  </si>
  <si>
    <t>U009</t>
  </si>
  <si>
    <t>Atención a la Salud y Medicamentos Gratuitos para la Población sin Seguridad Social Laboral</t>
  </si>
  <si>
    <t>Capacitación Ambiental y Desarrollo Sustentable</t>
  </si>
  <si>
    <t>Asesoría de infraestructura hidráulica y cultura del agua</t>
  </si>
  <si>
    <t>S002</t>
  </si>
  <si>
    <t>S270</t>
  </si>
  <si>
    <t>Programa Nacional de Inglés</t>
  </si>
  <si>
    <t>Programa para el Desarrollo Profesional Docente (Educación Media Superior)</t>
  </si>
  <si>
    <t>Expansión de la Educación Inicial</t>
  </si>
  <si>
    <t>S295</t>
  </si>
  <si>
    <t>Fortalecimiento de los Servicios de
Educación Especial (PFSEE)</t>
  </si>
  <si>
    <t>S300</t>
  </si>
  <si>
    <t>Fortalecimiento a la Excelencia Educativa</t>
  </si>
  <si>
    <t>Educación para Adultos (INEA)</t>
  </si>
  <si>
    <t>E036</t>
  </si>
  <si>
    <t>ACCESO A LA CALIDAD, ESPACIOS Y SERVICIOS BÁSICOS EN LA VIVIENDA</t>
  </si>
  <si>
    <t>FUENTE DE FINANCIAMIENTO</t>
  </si>
  <si>
    <t>DESCRIPCION/EJECUTOR</t>
  </si>
  <si>
    <t>S247</t>
  </si>
  <si>
    <t>S039</t>
  </si>
  <si>
    <t>El derecho de todos los individuos a disfrutar del acceso físico y económico a una alimentación adecuada y a los medios para obtenerla. Toda persona tiene el derecho inalienable a una nutrición adecuada, a no padecer de hambre y de malnutrición a fin de poder desarrollarse plenamente y conservar sus capacidades físicas y mentales</t>
  </si>
  <si>
    <t>Agua Potable, Drenaje y Tratamiento Acciones de Desinfección</t>
  </si>
  <si>
    <t>Secretaría del Trabajo, Bienestar y Desarrollo Social</t>
  </si>
  <si>
    <t>Secretaría de Educación Pública Telebachillerato Comunitario</t>
  </si>
  <si>
    <t>Secretaría de Pesca, Acuacultura y Desarrollo Agropecuario</t>
  </si>
  <si>
    <t>Agua Potable, Drenaje y Tratamiento -Acciones de agua potable, alcantarillado y saneamiento en localidades urbanas</t>
  </si>
  <si>
    <t>S312</t>
  </si>
  <si>
    <t>U012</t>
  </si>
  <si>
    <t>Programa de Apoyo para Refugios Especializados para Mujeres Víctimas de Violencia de Género, sus hijas e hijos</t>
  </si>
  <si>
    <t>Secretaría de Planeación Urbana, 
Infraestructura, Movilidad, Medio Ambiente y Recursos Naturales</t>
  </si>
  <si>
    <t>P016</t>
  </si>
  <si>
    <t>Prevención y atención de VIH/SIDA y otras ITS</t>
  </si>
  <si>
    <t>Programa de vacunación</t>
  </si>
  <si>
    <t>P018</t>
  </si>
  <si>
    <t>Prevención y control de enfermedades</t>
  </si>
  <si>
    <t>Vigilancia epidemiológica</t>
  </si>
  <si>
    <t>Entrega de apoyos económicos para el sector educativo/Programa de Albergues Escolares</t>
  </si>
  <si>
    <t>Entrega de apoyos económicos para el sector educativo/Becas de Transporte</t>
  </si>
  <si>
    <t>Entrega de apoyos económicos para el sector educativo/Becas para Niños y Jóvenes de Educación Especial</t>
  </si>
  <si>
    <t>Programa integral de atención a las mujeres/Programa Estatal de Financiamiento a Mujeres Emprendedoras Sudcalifornianas</t>
  </si>
  <si>
    <t>BIENESTAR ECONÓMICO</t>
  </si>
  <si>
    <t>TRABAJO</t>
  </si>
  <si>
    <t>Dimensión que permite a las personas al acceso a un trabajo digno y socialmente útil</t>
  </si>
  <si>
    <t>Entrega de Apoyos Económicos para el Sector Educativo</t>
  </si>
  <si>
    <t>U080</t>
  </si>
  <si>
    <t>Apoyos a Centros y Organizaciones de Educación</t>
  </si>
  <si>
    <t>C002</t>
  </si>
  <si>
    <t>Participaciones Federales a Municipios</t>
  </si>
  <si>
    <t>Sistema Estatal para el Desarrollo Integral de la Familia</t>
  </si>
  <si>
    <t>Agua Potable, Drenaje y Tratamiento -Acciones de Desarrollo Integral</t>
  </si>
  <si>
    <t>Subsidios para Organismos Descentralizados Estatales</t>
  </si>
  <si>
    <t>Fortalecimiento a la Atención Médica</t>
  </si>
  <si>
    <t>U079</t>
  </si>
  <si>
    <t>Expansión de la Educación Media Superior y Superior</t>
  </si>
  <si>
    <t>Desarrollo Forestal Sustentable para el Bienestar</t>
  </si>
  <si>
    <t>Programa para el Adelanto, Bienestar e Igualdad de las Mujeres</t>
  </si>
  <si>
    <t>ANEXO I-16 PROGRAMAS Y ACCIONES DE DESARROLLO SOCIAL</t>
  </si>
  <si>
    <t>S263</t>
  </si>
  <si>
    <t>Sanidad e Inocuidad Agroalimentaria</t>
  </si>
  <si>
    <t>Fortalecimiento de los Servicios de Educación Especial (PFSEE)</t>
  </si>
  <si>
    <t>S298</t>
  </si>
  <si>
    <t>Atención de Planteles Públicos de Educación Media Superior con estudiantes con discapacidad (PAPPEMS)</t>
  </si>
  <si>
    <t>U008</t>
  </si>
  <si>
    <t>Prevención y Control de Sobrepeso, Obesidad y Diabetes</t>
  </si>
  <si>
    <t>Programa de Atención a Personas con Discapacidad</t>
  </si>
  <si>
    <t>Instituto Sudcaliforniano de Cultura</t>
  </si>
  <si>
    <t>S268</t>
  </si>
  <si>
    <t>Programa de Apoyos a la Cultura</t>
  </si>
  <si>
    <t>Programa integral de atención a las mujeres</t>
  </si>
  <si>
    <t>Estímulos a la Creación Artística y las Iniciativas de Emprendimiento Cultural</t>
  </si>
  <si>
    <t>Agua Potable, Drenaje y Tratamiento -Acciones de agua potable, alcantarillado y saneamiento en localidades rurales</t>
  </si>
  <si>
    <t>S217</t>
  </si>
  <si>
    <t>Programa de Apoyo a la Infraestructura Hidroagrícola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</si>
</sst>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2" fillId="0" borderId="0"/>
  </cellStyleXfs>
  <cellXfs count="69"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/>
    <xf numFmtId="3" fontId="0" fillId="2" borderId="0" xfId="0" applyNumberFormat="1" applyFont="1" applyFill="1" applyBorder="1" applyAlignment="1"/>
    <xf numFmtId="3" fontId="6" fillId="0" borderId="1" xfId="0" applyNumberFormat="1" applyFont="1" applyFill="1" applyBorder="1" applyAlignment="1">
      <alignment horizontal="left" vertical="center" wrapText="1" readingOrder="1"/>
    </xf>
    <xf numFmtId="0" fontId="2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 readingOrder="1"/>
    </xf>
    <xf numFmtId="3" fontId="5" fillId="0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left" vertical="center" wrapText="1" readingOrder="1"/>
    </xf>
    <xf numFmtId="3" fontId="0" fillId="0" borderId="0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left" vertical="center" wrapText="1" readingOrder="1"/>
    </xf>
    <xf numFmtId="3" fontId="5" fillId="0" borderId="4" xfId="0" applyNumberFormat="1" applyFont="1" applyFill="1" applyBorder="1" applyAlignment="1">
      <alignment horizontal="left" vertical="center" wrapText="1" readingOrder="1"/>
    </xf>
    <xf numFmtId="3" fontId="3" fillId="0" borderId="1" xfId="1" applyNumberFormat="1" applyFont="1" applyBorder="1" applyAlignment="1">
      <alignment horizontal="right" vertical="center" wrapText="1" readingOrder="1"/>
    </xf>
    <xf numFmtId="3" fontId="3" fillId="0" borderId="1" xfId="0" applyNumberFormat="1" applyFont="1" applyFill="1" applyBorder="1" applyAlignment="1">
      <alignment horizontal="right" vertical="center" wrapText="1" readingOrder="1"/>
    </xf>
    <xf numFmtId="3" fontId="3" fillId="0" borderId="1" xfId="0" applyNumberFormat="1" applyFont="1" applyFill="1" applyBorder="1" applyAlignment="1">
      <alignment horizontal="center" vertical="center" wrapText="1" readingOrder="1"/>
    </xf>
    <xf numFmtId="3" fontId="3" fillId="0" borderId="4" xfId="0" applyNumberFormat="1" applyFont="1" applyFill="1" applyBorder="1" applyAlignment="1">
      <alignment horizontal="center" vertical="center" wrapText="1" readingOrder="1"/>
    </xf>
    <xf numFmtId="3" fontId="3" fillId="0" borderId="6" xfId="0" applyNumberFormat="1" applyFont="1" applyFill="1" applyBorder="1" applyAlignment="1">
      <alignment horizontal="center" vertical="center" wrapText="1" readingOrder="1"/>
    </xf>
    <xf numFmtId="3" fontId="3" fillId="0" borderId="4" xfId="0" applyNumberFormat="1" applyFont="1" applyFill="1" applyBorder="1" applyAlignment="1">
      <alignment horizontal="left" vertical="center" wrapText="1" readingOrder="1"/>
    </xf>
    <xf numFmtId="3" fontId="7" fillId="0" borderId="1" xfId="0" applyNumberFormat="1" applyFont="1" applyFill="1" applyBorder="1" applyAlignment="1">
      <alignment vertical="center"/>
    </xf>
    <xf numFmtId="3" fontId="5" fillId="0" borderId="1" xfId="1" applyNumberFormat="1" applyFont="1" applyBorder="1" applyAlignment="1">
      <alignment horizontal="right" vertical="center" wrapText="1" readingOrder="1"/>
    </xf>
    <xf numFmtId="3" fontId="6" fillId="0" borderId="1" xfId="0" applyNumberFormat="1" applyFont="1" applyFill="1" applyBorder="1" applyAlignment="1">
      <alignment horizontal="right" vertical="center" wrapText="1" readingOrder="1"/>
    </xf>
    <xf numFmtId="49" fontId="5" fillId="0" borderId="1" xfId="1" applyNumberFormat="1" applyFont="1" applyBorder="1" applyAlignment="1">
      <alignment horizontal="center" vertical="center" wrapText="1" readingOrder="1"/>
    </xf>
    <xf numFmtId="49" fontId="5" fillId="0" borderId="1" xfId="1" applyNumberFormat="1" applyFont="1" applyBorder="1" applyAlignment="1">
      <alignment horizontal="left" vertical="center" wrapText="1" readingOrder="1"/>
    </xf>
    <xf numFmtId="3" fontId="3" fillId="0" borderId="1" xfId="1" applyNumberFormat="1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vertical="center" wrapText="1" readingOrder="1"/>
    </xf>
    <xf numFmtId="3" fontId="5" fillId="0" borderId="4" xfId="0" applyNumberFormat="1" applyFont="1" applyFill="1" applyBorder="1" applyAlignment="1">
      <alignment horizontal="center" vertical="center" wrapText="1" readingOrder="1"/>
    </xf>
    <xf numFmtId="3" fontId="5" fillId="0" borderId="5" xfId="0" applyNumberFormat="1" applyFont="1" applyFill="1" applyBorder="1" applyAlignment="1">
      <alignment horizontal="center" vertical="center" wrapText="1" readingOrder="1"/>
    </xf>
    <xf numFmtId="3" fontId="5" fillId="0" borderId="6" xfId="0" applyNumberFormat="1" applyFont="1" applyFill="1" applyBorder="1" applyAlignment="1">
      <alignment horizontal="center" vertical="center" wrapText="1" readingOrder="1"/>
    </xf>
    <xf numFmtId="3" fontId="3" fillId="0" borderId="4" xfId="0" applyNumberFormat="1" applyFont="1" applyFill="1" applyBorder="1" applyAlignment="1">
      <alignment horizontal="left" vertical="center" wrapText="1" readingOrder="1"/>
    </xf>
    <xf numFmtId="3" fontId="3" fillId="0" borderId="6" xfId="0" applyNumberFormat="1" applyFont="1" applyFill="1" applyBorder="1" applyAlignment="1">
      <alignment horizontal="left" vertical="center" wrapText="1" readingOrder="1"/>
    </xf>
    <xf numFmtId="3" fontId="5" fillId="0" borderId="4" xfId="0" applyNumberFormat="1" applyFont="1" applyFill="1" applyBorder="1" applyAlignment="1">
      <alignment horizontal="left" vertical="center" wrapText="1" readingOrder="1"/>
    </xf>
    <xf numFmtId="3" fontId="5" fillId="0" borderId="5" xfId="0" applyNumberFormat="1" applyFont="1" applyFill="1" applyBorder="1" applyAlignment="1">
      <alignment horizontal="left" vertical="center" wrapText="1" readingOrder="1"/>
    </xf>
    <xf numFmtId="3" fontId="5" fillId="0" borderId="6" xfId="0" applyNumberFormat="1" applyFont="1" applyFill="1" applyBorder="1" applyAlignment="1">
      <alignment horizontal="left" vertical="center" wrapText="1" readingOrder="1"/>
    </xf>
    <xf numFmtId="3" fontId="6" fillId="0" borderId="1" xfId="0" applyNumberFormat="1" applyFont="1" applyFill="1" applyBorder="1" applyAlignment="1">
      <alignment horizontal="justify" vertical="center" wrapText="1" readingOrder="1"/>
    </xf>
    <xf numFmtId="3" fontId="6" fillId="0" borderId="1" xfId="0" applyNumberFormat="1" applyFont="1" applyFill="1" applyBorder="1" applyAlignment="1">
      <alignment horizontal="left" vertical="center" wrapText="1" readingOrder="1"/>
    </xf>
    <xf numFmtId="3" fontId="3" fillId="0" borderId="4" xfId="0" applyNumberFormat="1" applyFont="1" applyFill="1" applyBorder="1" applyAlignment="1">
      <alignment horizontal="right" vertical="center" wrapText="1" readingOrder="1"/>
    </xf>
    <xf numFmtId="3" fontId="3" fillId="0" borderId="5" xfId="0" applyNumberFormat="1" applyFont="1" applyFill="1" applyBorder="1" applyAlignment="1">
      <alignment horizontal="right" vertical="center" wrapText="1" readingOrder="1"/>
    </xf>
    <xf numFmtId="3" fontId="3" fillId="0" borderId="6" xfId="0" applyNumberFormat="1" applyFont="1" applyFill="1" applyBorder="1" applyAlignment="1">
      <alignment horizontal="right" vertical="center" wrapText="1" readingOrder="1"/>
    </xf>
    <xf numFmtId="3" fontId="3" fillId="0" borderId="1" xfId="0" applyNumberFormat="1" applyFont="1" applyFill="1" applyBorder="1" applyAlignment="1">
      <alignment horizontal="left" vertical="center" wrapText="1" readingOrder="1"/>
    </xf>
    <xf numFmtId="3" fontId="3" fillId="0" borderId="1" xfId="0" applyNumberFormat="1" applyFont="1" applyFill="1" applyBorder="1" applyAlignment="1">
      <alignment horizontal="center" vertical="center" wrapText="1" readingOrder="1"/>
    </xf>
    <xf numFmtId="3" fontId="3" fillId="0" borderId="4" xfId="0" applyNumberFormat="1" applyFont="1" applyFill="1" applyBorder="1" applyAlignment="1">
      <alignment horizontal="center" vertical="center" wrapText="1" readingOrder="1"/>
    </xf>
    <xf numFmtId="3" fontId="3" fillId="0" borderId="5" xfId="0" applyNumberFormat="1" applyFont="1" applyFill="1" applyBorder="1" applyAlignment="1">
      <alignment horizontal="center" vertical="center" wrapText="1" readingOrder="1"/>
    </xf>
    <xf numFmtId="3" fontId="3" fillId="0" borderId="6" xfId="0" applyNumberFormat="1" applyFont="1" applyFill="1" applyBorder="1" applyAlignment="1">
      <alignment horizontal="center" vertical="center" wrapText="1" readingOrder="1"/>
    </xf>
    <xf numFmtId="3" fontId="6" fillId="0" borderId="7" xfId="0" applyNumberFormat="1" applyFont="1" applyFill="1" applyBorder="1" applyAlignment="1">
      <alignment horizontal="left" vertical="center" wrapText="1" readingOrder="1"/>
    </xf>
    <xf numFmtId="3" fontId="6" fillId="0" borderId="3" xfId="0" applyNumberFormat="1" applyFont="1" applyFill="1" applyBorder="1" applyAlignment="1">
      <alignment horizontal="left" vertical="center" wrapText="1" readingOrder="1"/>
    </xf>
    <xf numFmtId="3" fontId="5" fillId="0" borderId="1" xfId="0" applyNumberFormat="1" applyFont="1" applyFill="1" applyBorder="1" applyAlignment="1">
      <alignment horizontal="center" vertical="center" wrapText="1" readingOrder="1"/>
    </xf>
    <xf numFmtId="3" fontId="5" fillId="0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readingOrder="1"/>
    </xf>
    <xf numFmtId="0" fontId="9" fillId="0" borderId="7" xfId="0" applyNumberFormat="1" applyFont="1" applyFill="1" applyBorder="1" applyAlignment="1">
      <alignment horizontal="center" readingOrder="1"/>
    </xf>
    <xf numFmtId="0" fontId="9" fillId="0" borderId="3" xfId="0" applyNumberFormat="1" applyFont="1" applyFill="1" applyBorder="1" applyAlignment="1">
      <alignment horizontal="center" readingOrder="1"/>
    </xf>
    <xf numFmtId="0" fontId="9" fillId="2" borderId="4" xfId="1" applyFont="1" applyFill="1" applyBorder="1" applyAlignment="1">
      <alignment horizontal="center" vertical="center" wrapText="1" readingOrder="1"/>
    </xf>
    <xf numFmtId="0" fontId="9" fillId="2" borderId="6" xfId="1" applyFont="1" applyFill="1" applyBorder="1" applyAlignment="1">
      <alignment horizontal="center" vertical="center" wrapText="1" readingOrder="1"/>
    </xf>
    <xf numFmtId="3" fontId="6" fillId="2" borderId="1" xfId="0" applyNumberFormat="1" applyFont="1" applyFill="1" applyBorder="1" applyAlignment="1">
      <alignment horizontal="center" vertical="center" wrapText="1" readingOrder="1"/>
    </xf>
    <xf numFmtId="49" fontId="5" fillId="0" borderId="1" xfId="1" applyNumberFormat="1" applyFont="1" applyBorder="1" applyAlignment="1">
      <alignment horizontal="center" vertical="center" wrapText="1" readingOrder="1"/>
    </xf>
    <xf numFmtId="49" fontId="5" fillId="0" borderId="1" xfId="1" applyNumberFormat="1" applyFont="1" applyBorder="1" applyAlignment="1">
      <alignment horizontal="left" vertical="center" wrapText="1" readingOrder="1"/>
    </xf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workbookViewId="0">
      <selection activeCell="A10" sqref="A10:XFD10"/>
    </sheetView>
  </sheetViews>
  <sheetFormatPr baseColWidth="10" defaultRowHeight="12.75" x14ac:dyDescent="0.2"/>
  <cols>
    <col min="1" max="1" width="27.85546875" customWidth="1"/>
    <col min="2" max="2" width="8.28515625" customWidth="1"/>
    <col min="3" max="3" width="7.42578125" customWidth="1"/>
    <col min="4" max="4" width="27" customWidth="1"/>
    <col min="5" max="5" width="7.42578125" style="3" customWidth="1"/>
    <col min="6" max="6" width="31.7109375" customWidth="1"/>
    <col min="7" max="7" width="14.5703125" style="9" customWidth="1"/>
    <col min="8" max="8" width="13.7109375" style="9" customWidth="1"/>
    <col min="9" max="9" width="14.5703125" style="9" customWidth="1"/>
    <col min="10" max="10" width="14.85546875" customWidth="1"/>
  </cols>
  <sheetData>
    <row r="1" spans="1:9" ht="20.25" customHeight="1" x14ac:dyDescent="0.25">
      <c r="A1" s="57" t="s">
        <v>152</v>
      </c>
      <c r="B1" s="57"/>
      <c r="C1" s="57"/>
      <c r="D1" s="57"/>
      <c r="E1" s="57"/>
      <c r="F1" s="57"/>
      <c r="G1" s="57"/>
      <c r="H1" s="57"/>
      <c r="I1" s="57"/>
    </row>
    <row r="2" spans="1:9" ht="20.25" customHeight="1" x14ac:dyDescent="0.25">
      <c r="A2" s="6"/>
      <c r="B2" s="6"/>
      <c r="C2" s="6"/>
      <c r="D2" s="6"/>
      <c r="E2" s="6"/>
      <c r="F2" s="6"/>
      <c r="G2" s="7"/>
      <c r="H2" s="7"/>
      <c r="I2" s="7"/>
    </row>
    <row r="3" spans="1:9" ht="20.25" customHeight="1" x14ac:dyDescent="0.25">
      <c r="A3" s="64" t="s">
        <v>113</v>
      </c>
      <c r="B3" s="61" t="s">
        <v>17</v>
      </c>
      <c r="C3" s="62"/>
      <c r="D3" s="63"/>
      <c r="E3" s="58" t="s">
        <v>94</v>
      </c>
      <c r="F3" s="59"/>
      <c r="G3" s="60" t="s">
        <v>112</v>
      </c>
      <c r="H3" s="60"/>
      <c r="I3" s="60"/>
    </row>
    <row r="4" spans="1:9" ht="20.25" customHeight="1" x14ac:dyDescent="0.25">
      <c r="A4" s="65"/>
      <c r="B4" s="5" t="s">
        <v>18</v>
      </c>
      <c r="C4" s="5" t="s">
        <v>18</v>
      </c>
      <c r="D4" s="5" t="s">
        <v>95</v>
      </c>
      <c r="E4" s="5" t="s">
        <v>18</v>
      </c>
      <c r="F4" s="5" t="s">
        <v>95</v>
      </c>
      <c r="G4" s="8" t="s">
        <v>29</v>
      </c>
      <c r="H4" s="8" t="s">
        <v>30</v>
      </c>
      <c r="I4" s="8" t="s">
        <v>24</v>
      </c>
    </row>
    <row r="5" spans="1:9" s="2" customFormat="1" ht="45" customHeight="1" x14ac:dyDescent="0.2">
      <c r="A5" s="11" t="s">
        <v>137</v>
      </c>
      <c r="B5" s="42" t="s">
        <v>138</v>
      </c>
      <c r="C5" s="42"/>
      <c r="D5" s="42"/>
      <c r="E5" s="42"/>
      <c r="F5" s="42"/>
      <c r="G5" s="26">
        <f>+G6</f>
        <v>0</v>
      </c>
      <c r="H5" s="26">
        <f t="shared" ref="H5:I5" si="0">+H6</f>
        <v>10500000</v>
      </c>
      <c r="I5" s="26">
        <f t="shared" si="0"/>
        <v>10500000</v>
      </c>
    </row>
    <row r="6" spans="1:9" ht="30" customHeight="1" x14ac:dyDescent="0.2">
      <c r="A6" s="56" t="s">
        <v>31</v>
      </c>
      <c r="B6" s="56"/>
      <c r="C6" s="56"/>
      <c r="D6" s="56"/>
      <c r="E6" s="56"/>
      <c r="F6" s="56"/>
      <c r="G6" s="26">
        <f>SUM(G7:G7)</f>
        <v>0</v>
      </c>
      <c r="H6" s="26">
        <f>SUM(H7:H7)</f>
        <v>10500000</v>
      </c>
      <c r="I6" s="26">
        <f>SUM(I7:I7)</f>
        <v>10500000</v>
      </c>
    </row>
    <row r="7" spans="1:9" ht="30" customHeight="1" x14ac:dyDescent="0.2">
      <c r="A7" s="12" t="s">
        <v>118</v>
      </c>
      <c r="B7" s="13">
        <v>14</v>
      </c>
      <c r="C7" s="13" t="s">
        <v>21</v>
      </c>
      <c r="D7" s="14" t="s">
        <v>22</v>
      </c>
      <c r="E7" s="13" t="s">
        <v>4</v>
      </c>
      <c r="F7" s="14" t="s">
        <v>91</v>
      </c>
      <c r="G7" s="27">
        <v>0</v>
      </c>
      <c r="H7" s="27">
        <v>10500000</v>
      </c>
      <c r="I7" s="20">
        <f>+G7+H7</f>
        <v>10500000</v>
      </c>
    </row>
    <row r="8" spans="1:9" ht="30" customHeight="1" x14ac:dyDescent="0.2">
      <c r="A8" s="11" t="s">
        <v>136</v>
      </c>
      <c r="B8" s="42" t="s">
        <v>60</v>
      </c>
      <c r="C8" s="42"/>
      <c r="D8" s="42"/>
      <c r="E8" s="42"/>
      <c r="F8" s="42"/>
      <c r="G8" s="28">
        <f>+G9+G13</f>
        <v>0</v>
      </c>
      <c r="H8" s="28">
        <f>+H9+H13</f>
        <v>18200000</v>
      </c>
      <c r="I8" s="28">
        <f>+I9+I13</f>
        <v>18200000</v>
      </c>
    </row>
    <row r="9" spans="1:9" ht="30" customHeight="1" x14ac:dyDescent="0.2">
      <c r="A9" s="55" t="s">
        <v>32</v>
      </c>
      <c r="B9" s="55"/>
      <c r="C9" s="55"/>
      <c r="D9" s="55"/>
      <c r="E9" s="55"/>
      <c r="F9" s="55"/>
      <c r="G9" s="28">
        <f>SUM(G10:G12)</f>
        <v>0</v>
      </c>
      <c r="H9" s="28">
        <f>SUM(H10:H12)</f>
        <v>18200000</v>
      </c>
      <c r="I9" s="28">
        <f>SUM(I10:I12)</f>
        <v>18200000</v>
      </c>
    </row>
    <row r="10" spans="1:9" ht="44.25" customHeight="1" x14ac:dyDescent="0.2">
      <c r="A10" s="12" t="s">
        <v>120</v>
      </c>
      <c r="B10" s="29">
        <v>8</v>
      </c>
      <c r="C10" s="29" t="s">
        <v>153</v>
      </c>
      <c r="D10" s="30" t="s">
        <v>154</v>
      </c>
      <c r="E10" s="29" t="s">
        <v>66</v>
      </c>
      <c r="F10" s="30" t="s">
        <v>90</v>
      </c>
      <c r="G10" s="20">
        <v>0</v>
      </c>
      <c r="H10" s="27">
        <v>11550000</v>
      </c>
      <c r="I10" s="20">
        <f t="shared" ref="I10:I11" si="1">+G10+H10</f>
        <v>11550000</v>
      </c>
    </row>
    <row r="11" spans="1:9" ht="44.25" customHeight="1" x14ac:dyDescent="0.2">
      <c r="A11" s="12" t="s">
        <v>120</v>
      </c>
      <c r="B11" s="29" t="s">
        <v>23</v>
      </c>
      <c r="C11" s="29" t="s">
        <v>167</v>
      </c>
      <c r="D11" s="30" t="s">
        <v>168</v>
      </c>
      <c r="E11" s="29" t="s">
        <v>66</v>
      </c>
      <c r="F11" s="30" t="s">
        <v>90</v>
      </c>
      <c r="G11" s="20">
        <v>0</v>
      </c>
      <c r="H11" s="20">
        <v>6000000</v>
      </c>
      <c r="I11" s="20">
        <f t="shared" si="1"/>
        <v>6000000</v>
      </c>
    </row>
    <row r="12" spans="1:9" ht="36.75" customHeight="1" x14ac:dyDescent="0.2">
      <c r="A12" s="12" t="s">
        <v>125</v>
      </c>
      <c r="B12" s="29" t="s">
        <v>23</v>
      </c>
      <c r="C12" s="29" t="s">
        <v>6</v>
      </c>
      <c r="D12" s="30" t="s">
        <v>150</v>
      </c>
      <c r="E12" s="29" t="s">
        <v>67</v>
      </c>
      <c r="F12" s="30" t="s">
        <v>93</v>
      </c>
      <c r="G12" s="20"/>
      <c r="H12" s="27">
        <v>650000</v>
      </c>
      <c r="I12" s="20">
        <f t="shared" ref="I12:I15" si="2">+G12+H12</f>
        <v>650000</v>
      </c>
    </row>
    <row r="13" spans="1:9" ht="30" customHeight="1" x14ac:dyDescent="0.2">
      <c r="A13" s="55" t="s">
        <v>33</v>
      </c>
      <c r="B13" s="55"/>
      <c r="C13" s="55"/>
      <c r="D13" s="55"/>
      <c r="E13" s="55"/>
      <c r="F13" s="55"/>
      <c r="G13" s="28">
        <f>SUM(G14)</f>
        <v>0</v>
      </c>
      <c r="H13" s="28">
        <f t="shared" ref="H13:I13" si="3">SUM(H14)</f>
        <v>0</v>
      </c>
      <c r="I13" s="28">
        <f t="shared" si="3"/>
        <v>0</v>
      </c>
    </row>
    <row r="14" spans="1:9" ht="44.25" customHeight="1" x14ac:dyDescent="0.2">
      <c r="A14" s="12" t="s">
        <v>16</v>
      </c>
      <c r="B14" s="29"/>
      <c r="C14" s="29"/>
      <c r="D14" s="30"/>
      <c r="E14" s="29" t="s">
        <v>71</v>
      </c>
      <c r="F14" s="30" t="s">
        <v>135</v>
      </c>
      <c r="G14" s="20">
        <v>0</v>
      </c>
      <c r="H14" s="27">
        <v>0</v>
      </c>
      <c r="I14" s="20">
        <f t="shared" si="2"/>
        <v>0</v>
      </c>
    </row>
    <row r="15" spans="1:9" ht="30" customHeight="1" x14ac:dyDescent="0.2">
      <c r="A15" s="55" t="s">
        <v>34</v>
      </c>
      <c r="B15" s="55"/>
      <c r="C15" s="55"/>
      <c r="D15" s="55"/>
      <c r="E15" s="55"/>
      <c r="F15" s="55"/>
      <c r="G15" s="28">
        <v>0</v>
      </c>
      <c r="H15" s="26">
        <v>0</v>
      </c>
      <c r="I15" s="26">
        <f t="shared" si="2"/>
        <v>0</v>
      </c>
    </row>
    <row r="16" spans="1:9" ht="30" customHeight="1" x14ac:dyDescent="0.2">
      <c r="A16" s="55" t="s">
        <v>35</v>
      </c>
      <c r="B16" s="55"/>
      <c r="C16" s="55"/>
      <c r="D16" s="55"/>
      <c r="E16" s="55"/>
      <c r="F16" s="55"/>
      <c r="G16" s="28">
        <v>0</v>
      </c>
      <c r="H16" s="26">
        <v>0</v>
      </c>
      <c r="I16" s="26">
        <v>0</v>
      </c>
    </row>
    <row r="17" spans="1:10" s="2" customFormat="1" ht="53.25" customHeight="1" x14ac:dyDescent="0.2">
      <c r="A17" s="11" t="s">
        <v>39</v>
      </c>
      <c r="B17" s="41" t="s">
        <v>116</v>
      </c>
      <c r="C17" s="41"/>
      <c r="D17" s="41"/>
      <c r="E17" s="41"/>
      <c r="F17" s="41"/>
      <c r="G17" s="26">
        <f>SUM(G18)</f>
        <v>122644820</v>
      </c>
      <c r="H17" s="26">
        <f t="shared" ref="H17:I17" si="4">SUM(H18)</f>
        <v>0</v>
      </c>
      <c r="I17" s="26">
        <f t="shared" si="4"/>
        <v>122644820</v>
      </c>
    </row>
    <row r="18" spans="1:10" ht="30" customHeight="1" x14ac:dyDescent="0.2">
      <c r="A18" s="15" t="s">
        <v>10</v>
      </c>
      <c r="B18" s="29" t="s">
        <v>36</v>
      </c>
      <c r="C18" s="29" t="s">
        <v>37</v>
      </c>
      <c r="D18" s="30" t="s">
        <v>38</v>
      </c>
      <c r="E18" s="29" t="s">
        <v>54</v>
      </c>
      <c r="F18" s="30" t="s">
        <v>85</v>
      </c>
      <c r="G18" s="20">
        <v>122644820</v>
      </c>
      <c r="H18" s="20">
        <v>0</v>
      </c>
      <c r="I18" s="31">
        <f t="shared" ref="I18" si="5">+G18+H18</f>
        <v>122644820</v>
      </c>
    </row>
    <row r="19" spans="1:10" s="2" customFormat="1" ht="30" customHeight="1" x14ac:dyDescent="0.2">
      <c r="A19" s="11" t="s">
        <v>49</v>
      </c>
      <c r="B19" s="42" t="s">
        <v>59</v>
      </c>
      <c r="C19" s="42"/>
      <c r="D19" s="42"/>
      <c r="E19" s="42"/>
      <c r="F19" s="42"/>
      <c r="G19" s="26">
        <f>SUM(G20:G49)</f>
        <v>8194352990</v>
      </c>
      <c r="H19" s="26">
        <f>SUM(H20:H49)</f>
        <v>995359788</v>
      </c>
      <c r="I19" s="26">
        <f>SUM(I20:I49)</f>
        <v>9189712778</v>
      </c>
    </row>
    <row r="20" spans="1:10" s="2" customFormat="1" ht="30" customHeight="1" x14ac:dyDescent="0.2">
      <c r="A20" s="46" t="s">
        <v>47</v>
      </c>
      <c r="B20" s="22">
        <v>11</v>
      </c>
      <c r="C20" s="22" t="s">
        <v>55</v>
      </c>
      <c r="D20" s="16" t="s">
        <v>109</v>
      </c>
      <c r="E20" s="47" t="s">
        <v>68</v>
      </c>
      <c r="F20" s="46" t="s">
        <v>88</v>
      </c>
      <c r="G20" s="20">
        <v>2429787</v>
      </c>
      <c r="H20" s="20">
        <v>0</v>
      </c>
      <c r="I20" s="31">
        <f>+G20+H20</f>
        <v>2429787</v>
      </c>
    </row>
    <row r="21" spans="1:10" s="2" customFormat="1" ht="30" customHeight="1" x14ac:dyDescent="0.2">
      <c r="A21" s="46"/>
      <c r="B21" s="22">
        <v>33</v>
      </c>
      <c r="C21" s="22" t="s">
        <v>42</v>
      </c>
      <c r="D21" s="16" t="s">
        <v>43</v>
      </c>
      <c r="E21" s="47"/>
      <c r="F21" s="46"/>
      <c r="G21" s="20">
        <v>48917501</v>
      </c>
      <c r="H21" s="20">
        <v>0</v>
      </c>
      <c r="I21" s="31">
        <f t="shared" ref="I21:I25" si="6">+G21+H21</f>
        <v>48917501</v>
      </c>
    </row>
    <row r="22" spans="1:10" s="2" customFormat="1" ht="30" customHeight="1" x14ac:dyDescent="0.2">
      <c r="A22" s="16" t="s">
        <v>46</v>
      </c>
      <c r="B22" s="22">
        <v>33</v>
      </c>
      <c r="C22" s="22" t="s">
        <v>40</v>
      </c>
      <c r="D22" s="16" t="s">
        <v>41</v>
      </c>
      <c r="E22" s="47"/>
      <c r="F22" s="46"/>
      <c r="G22" s="20">
        <v>46685715</v>
      </c>
      <c r="H22" s="20">
        <v>0</v>
      </c>
      <c r="I22" s="31">
        <f t="shared" si="6"/>
        <v>46685715</v>
      </c>
    </row>
    <row r="23" spans="1:10" s="2" customFormat="1" ht="30" customHeight="1" x14ac:dyDescent="0.2">
      <c r="A23" s="46" t="s">
        <v>61</v>
      </c>
      <c r="B23" s="22">
        <v>33</v>
      </c>
      <c r="C23" s="22" t="s">
        <v>62</v>
      </c>
      <c r="D23" s="16" t="s">
        <v>64</v>
      </c>
      <c r="E23" s="47" t="s">
        <v>87</v>
      </c>
      <c r="F23" s="46" t="s">
        <v>86</v>
      </c>
      <c r="G23" s="20">
        <v>177803676</v>
      </c>
      <c r="H23" s="20">
        <v>0</v>
      </c>
      <c r="I23" s="31">
        <f t="shared" si="6"/>
        <v>177803676</v>
      </c>
    </row>
    <row r="24" spans="1:10" s="2" customFormat="1" ht="30" customHeight="1" x14ac:dyDescent="0.2">
      <c r="A24" s="46"/>
      <c r="B24" s="22">
        <v>33</v>
      </c>
      <c r="C24" s="22" t="s">
        <v>63</v>
      </c>
      <c r="D24" s="16" t="s">
        <v>65</v>
      </c>
      <c r="E24" s="47"/>
      <c r="F24" s="46"/>
      <c r="G24" s="20">
        <v>112682358</v>
      </c>
      <c r="H24" s="20">
        <v>0</v>
      </c>
      <c r="I24" s="31">
        <f t="shared" si="6"/>
        <v>112682358</v>
      </c>
    </row>
    <row r="25" spans="1:10" s="2" customFormat="1" ht="30" customHeight="1" x14ac:dyDescent="0.2">
      <c r="A25" s="16" t="s">
        <v>11</v>
      </c>
      <c r="B25" s="22">
        <v>33</v>
      </c>
      <c r="C25" s="23" t="s">
        <v>45</v>
      </c>
      <c r="D25" s="25" t="s">
        <v>44</v>
      </c>
      <c r="E25" s="22" t="s">
        <v>72</v>
      </c>
      <c r="F25" s="16" t="s">
        <v>80</v>
      </c>
      <c r="G25" s="20">
        <v>6088807179</v>
      </c>
      <c r="H25" s="20">
        <v>0</v>
      </c>
      <c r="I25" s="31">
        <f t="shared" si="6"/>
        <v>6088807179</v>
      </c>
    </row>
    <row r="26" spans="1:10" ht="30" customHeight="1" x14ac:dyDescent="0.2">
      <c r="A26" s="16" t="s">
        <v>11</v>
      </c>
      <c r="B26" s="22">
        <v>11</v>
      </c>
      <c r="C26" s="22" t="s">
        <v>101</v>
      </c>
      <c r="D26" s="14" t="s">
        <v>102</v>
      </c>
      <c r="E26" s="33" t="s">
        <v>72</v>
      </c>
      <c r="F26" s="38" t="s">
        <v>92</v>
      </c>
      <c r="G26" s="43">
        <v>154522843</v>
      </c>
      <c r="H26" s="48">
        <v>3387115</v>
      </c>
      <c r="I26" s="48">
        <f>SUM(G26:H32)</f>
        <v>157909958</v>
      </c>
      <c r="J26" s="2"/>
    </row>
    <row r="27" spans="1:10" ht="47.25" customHeight="1" x14ac:dyDescent="0.2">
      <c r="A27" s="16" t="s">
        <v>11</v>
      </c>
      <c r="B27" s="22">
        <v>11</v>
      </c>
      <c r="C27" s="22" t="s">
        <v>105</v>
      </c>
      <c r="D27" s="14" t="s">
        <v>106</v>
      </c>
      <c r="E27" s="34"/>
      <c r="F27" s="39"/>
      <c r="G27" s="44"/>
      <c r="H27" s="49"/>
      <c r="I27" s="49"/>
      <c r="J27" s="2"/>
    </row>
    <row r="28" spans="1:10" ht="30" customHeight="1" x14ac:dyDescent="0.2">
      <c r="A28" s="16" t="s">
        <v>11</v>
      </c>
      <c r="B28" s="22">
        <v>11</v>
      </c>
      <c r="C28" s="22" t="s">
        <v>114</v>
      </c>
      <c r="D28" s="14" t="s">
        <v>103</v>
      </c>
      <c r="E28" s="34"/>
      <c r="F28" s="39"/>
      <c r="G28" s="44"/>
      <c r="H28" s="49"/>
      <c r="I28" s="49"/>
    </row>
    <row r="29" spans="1:10" ht="50.25" customHeight="1" x14ac:dyDescent="0.2">
      <c r="A29" s="16" t="s">
        <v>11</v>
      </c>
      <c r="B29" s="22">
        <v>11</v>
      </c>
      <c r="C29" s="22" t="s">
        <v>105</v>
      </c>
      <c r="D29" s="14" t="s">
        <v>155</v>
      </c>
      <c r="E29" s="34"/>
      <c r="F29" s="39"/>
      <c r="G29" s="44"/>
      <c r="H29" s="49"/>
      <c r="I29" s="49"/>
    </row>
    <row r="30" spans="1:10" ht="58.5" customHeight="1" x14ac:dyDescent="0.2">
      <c r="A30" s="16" t="s">
        <v>11</v>
      </c>
      <c r="B30" s="22">
        <v>11</v>
      </c>
      <c r="C30" s="22" t="s">
        <v>156</v>
      </c>
      <c r="D30" s="14" t="s">
        <v>157</v>
      </c>
      <c r="E30" s="34"/>
      <c r="F30" s="39"/>
      <c r="G30" s="44"/>
      <c r="H30" s="49"/>
      <c r="I30" s="49"/>
    </row>
    <row r="31" spans="1:10" ht="58.5" customHeight="1" x14ac:dyDescent="0.2">
      <c r="A31" s="16" t="s">
        <v>11</v>
      </c>
      <c r="B31" s="22">
        <v>11</v>
      </c>
      <c r="C31" s="22" t="s">
        <v>107</v>
      </c>
      <c r="D31" s="14" t="s">
        <v>108</v>
      </c>
      <c r="E31" s="34"/>
      <c r="F31" s="39"/>
      <c r="G31" s="44"/>
      <c r="H31" s="49"/>
      <c r="I31" s="49"/>
    </row>
    <row r="32" spans="1:10" ht="30" customHeight="1" x14ac:dyDescent="0.2">
      <c r="A32" s="16" t="s">
        <v>11</v>
      </c>
      <c r="B32" s="22">
        <v>11</v>
      </c>
      <c r="C32" s="22" t="s">
        <v>122</v>
      </c>
      <c r="D32" s="14" t="s">
        <v>104</v>
      </c>
      <c r="E32" s="34"/>
      <c r="F32" s="39"/>
      <c r="G32" s="45"/>
      <c r="H32" s="50"/>
      <c r="I32" s="50"/>
    </row>
    <row r="33" spans="1:9" ht="30" customHeight="1" x14ac:dyDescent="0.2">
      <c r="A33" s="16" t="s">
        <v>119</v>
      </c>
      <c r="B33" s="22">
        <v>11</v>
      </c>
      <c r="C33" s="24" t="s">
        <v>0</v>
      </c>
      <c r="D33" s="14" t="s">
        <v>146</v>
      </c>
      <c r="E33" s="34"/>
      <c r="F33" s="39"/>
      <c r="G33" s="32">
        <v>0</v>
      </c>
      <c r="H33" s="32">
        <v>20792750</v>
      </c>
      <c r="I33" s="32">
        <f t="shared" ref="I33:I45" si="7">+G33+H33</f>
        <v>20792750</v>
      </c>
    </row>
    <row r="34" spans="1:9" ht="30" customHeight="1" x14ac:dyDescent="0.2">
      <c r="A34" s="16" t="s">
        <v>11</v>
      </c>
      <c r="B34" s="22">
        <v>11</v>
      </c>
      <c r="C34" s="24" t="s">
        <v>140</v>
      </c>
      <c r="D34" s="14" t="s">
        <v>141</v>
      </c>
      <c r="E34" s="13" t="s">
        <v>68</v>
      </c>
      <c r="F34" s="14" t="s">
        <v>139</v>
      </c>
      <c r="G34" s="32">
        <v>553000000</v>
      </c>
      <c r="H34" s="32">
        <v>0</v>
      </c>
      <c r="I34" s="32">
        <f t="shared" si="7"/>
        <v>553000000</v>
      </c>
    </row>
    <row r="35" spans="1:9" ht="56.25" customHeight="1" x14ac:dyDescent="0.2">
      <c r="A35" s="16" t="s">
        <v>11</v>
      </c>
      <c r="B35" s="22"/>
      <c r="C35" s="24"/>
      <c r="D35" s="14"/>
      <c r="E35" s="13" t="s">
        <v>68</v>
      </c>
      <c r="F35" s="14" t="s">
        <v>132</v>
      </c>
      <c r="G35" s="32">
        <v>0</v>
      </c>
      <c r="H35" s="32">
        <f>366870+3363183+5000000</f>
        <v>8730053</v>
      </c>
      <c r="I35" s="32">
        <f t="shared" si="7"/>
        <v>8730053</v>
      </c>
    </row>
    <row r="36" spans="1:9" ht="56.25" customHeight="1" x14ac:dyDescent="0.2">
      <c r="A36" s="16" t="s">
        <v>11</v>
      </c>
      <c r="B36" s="22"/>
      <c r="C36" s="24"/>
      <c r="D36" s="14"/>
      <c r="E36" s="13" t="s">
        <v>68</v>
      </c>
      <c r="F36" s="14" t="s">
        <v>133</v>
      </c>
      <c r="G36" s="32">
        <v>0</v>
      </c>
      <c r="H36" s="32">
        <v>11758346</v>
      </c>
      <c r="I36" s="32">
        <f t="shared" si="7"/>
        <v>11758346</v>
      </c>
    </row>
    <row r="37" spans="1:9" ht="56.25" customHeight="1" x14ac:dyDescent="0.2">
      <c r="A37" s="16" t="s">
        <v>11</v>
      </c>
      <c r="B37" s="22"/>
      <c r="C37" s="24"/>
      <c r="D37" s="14"/>
      <c r="E37" s="13" t="s">
        <v>68</v>
      </c>
      <c r="F37" s="14" t="s">
        <v>134</v>
      </c>
      <c r="G37" s="32">
        <v>0</v>
      </c>
      <c r="H37" s="32">
        <v>7700000</v>
      </c>
      <c r="I37" s="32">
        <f t="shared" si="7"/>
        <v>7700000</v>
      </c>
    </row>
    <row r="38" spans="1:9" ht="30.75" customHeight="1" x14ac:dyDescent="0.2">
      <c r="A38" s="36" t="s">
        <v>12</v>
      </c>
      <c r="B38" s="22">
        <v>11</v>
      </c>
      <c r="C38" s="24" t="s">
        <v>148</v>
      </c>
      <c r="D38" s="14" t="s">
        <v>149</v>
      </c>
      <c r="E38" s="33" t="s">
        <v>68</v>
      </c>
      <c r="F38" s="33" t="s">
        <v>88</v>
      </c>
      <c r="G38" s="32">
        <v>15638881</v>
      </c>
      <c r="H38" s="32"/>
      <c r="I38" s="32">
        <f t="shared" si="7"/>
        <v>15638881</v>
      </c>
    </row>
    <row r="39" spans="1:9" ht="30" customHeight="1" x14ac:dyDescent="0.2">
      <c r="A39" s="37"/>
      <c r="B39" s="22">
        <v>11</v>
      </c>
      <c r="C39" s="24" t="s">
        <v>0</v>
      </c>
      <c r="D39" s="14" t="s">
        <v>146</v>
      </c>
      <c r="E39" s="34"/>
      <c r="F39" s="34"/>
      <c r="G39" s="32">
        <v>620660625</v>
      </c>
      <c r="H39" s="32">
        <v>195202032</v>
      </c>
      <c r="I39" s="32">
        <f t="shared" si="7"/>
        <v>815862657</v>
      </c>
    </row>
    <row r="40" spans="1:9" ht="30" customHeight="1" x14ac:dyDescent="0.2">
      <c r="A40" s="14" t="s">
        <v>14</v>
      </c>
      <c r="B40" s="22">
        <v>11</v>
      </c>
      <c r="C40" s="24" t="s">
        <v>0</v>
      </c>
      <c r="D40" s="14" t="s">
        <v>146</v>
      </c>
      <c r="E40" s="34"/>
      <c r="F40" s="34"/>
      <c r="G40" s="32">
        <v>137902531</v>
      </c>
      <c r="H40" s="32">
        <v>414686670</v>
      </c>
      <c r="I40" s="32">
        <f t="shared" si="7"/>
        <v>552589201</v>
      </c>
    </row>
    <row r="41" spans="1:9" ht="30" customHeight="1" x14ac:dyDescent="0.2">
      <c r="A41" s="14" t="s">
        <v>15</v>
      </c>
      <c r="B41" s="22">
        <v>11</v>
      </c>
      <c r="C41" s="24" t="s">
        <v>0</v>
      </c>
      <c r="D41" s="14" t="s">
        <v>146</v>
      </c>
      <c r="E41" s="35"/>
      <c r="F41" s="35"/>
      <c r="G41" s="32">
        <v>189811926</v>
      </c>
      <c r="H41" s="32">
        <v>195693722</v>
      </c>
      <c r="I41" s="32">
        <f t="shared" si="7"/>
        <v>385505648</v>
      </c>
    </row>
    <row r="42" spans="1:9" ht="30" customHeight="1" x14ac:dyDescent="0.2">
      <c r="A42" s="14" t="s">
        <v>20</v>
      </c>
      <c r="B42" s="13">
        <v>11</v>
      </c>
      <c r="C42" s="13" t="s">
        <v>0</v>
      </c>
      <c r="D42" s="14" t="s">
        <v>146</v>
      </c>
      <c r="E42" s="13" t="s">
        <v>72</v>
      </c>
      <c r="F42" s="14" t="s">
        <v>92</v>
      </c>
      <c r="G42" s="32">
        <v>12138008</v>
      </c>
      <c r="H42" s="32">
        <v>14971039</v>
      </c>
      <c r="I42" s="32">
        <f t="shared" si="7"/>
        <v>27109047</v>
      </c>
    </row>
    <row r="43" spans="1:9" ht="30" customHeight="1" x14ac:dyDescent="0.2">
      <c r="A43" s="14" t="s">
        <v>25</v>
      </c>
      <c r="B43" s="13">
        <v>11</v>
      </c>
      <c r="C43" s="13" t="s">
        <v>0</v>
      </c>
      <c r="D43" s="14" t="s">
        <v>146</v>
      </c>
      <c r="E43" s="53" t="s">
        <v>68</v>
      </c>
      <c r="F43" s="54" t="s">
        <v>88</v>
      </c>
      <c r="G43" s="32">
        <v>0</v>
      </c>
      <c r="H43" s="32">
        <v>28370958</v>
      </c>
      <c r="I43" s="32">
        <f t="shared" si="7"/>
        <v>28370958</v>
      </c>
    </row>
    <row r="44" spans="1:9" ht="30" customHeight="1" x14ac:dyDescent="0.2">
      <c r="A44" s="14" t="s">
        <v>26</v>
      </c>
      <c r="B44" s="13">
        <v>11</v>
      </c>
      <c r="C44" s="13" t="s">
        <v>0</v>
      </c>
      <c r="D44" s="14" t="s">
        <v>146</v>
      </c>
      <c r="E44" s="53"/>
      <c r="F44" s="54"/>
      <c r="G44" s="32">
        <v>0</v>
      </c>
      <c r="H44" s="32">
        <v>40049676</v>
      </c>
      <c r="I44" s="32">
        <f t="shared" si="7"/>
        <v>40049676</v>
      </c>
    </row>
    <row r="45" spans="1:9" ht="30" customHeight="1" x14ac:dyDescent="0.2">
      <c r="A45" s="14" t="s">
        <v>27</v>
      </c>
      <c r="B45" s="13">
        <v>11</v>
      </c>
      <c r="C45" s="13" t="s">
        <v>0</v>
      </c>
      <c r="D45" s="14" t="s">
        <v>146</v>
      </c>
      <c r="E45" s="53"/>
      <c r="F45" s="54"/>
      <c r="G45" s="32">
        <v>0</v>
      </c>
      <c r="H45" s="32">
        <v>44794985</v>
      </c>
      <c r="I45" s="32">
        <f t="shared" si="7"/>
        <v>44794985</v>
      </c>
    </row>
    <row r="46" spans="1:9" ht="30" customHeight="1" x14ac:dyDescent="0.2">
      <c r="A46" s="14" t="s">
        <v>19</v>
      </c>
      <c r="B46" s="13">
        <v>11</v>
      </c>
      <c r="C46" s="13" t="s">
        <v>0</v>
      </c>
      <c r="D46" s="14" t="s">
        <v>146</v>
      </c>
      <c r="E46" s="13" t="s">
        <v>4</v>
      </c>
      <c r="F46" s="14" t="s">
        <v>91</v>
      </c>
      <c r="G46" s="32">
        <v>16259330</v>
      </c>
      <c r="H46" s="32">
        <v>9222442</v>
      </c>
      <c r="I46" s="32">
        <f t="shared" ref="I46:I49" si="8">+G46+H46</f>
        <v>25481772</v>
      </c>
    </row>
    <row r="47" spans="1:9" ht="78.75" customHeight="1" x14ac:dyDescent="0.2">
      <c r="A47" s="16" t="s">
        <v>74</v>
      </c>
      <c r="B47" s="13">
        <v>4</v>
      </c>
      <c r="C47" s="13" t="s">
        <v>123</v>
      </c>
      <c r="D47" s="14" t="s">
        <v>124</v>
      </c>
      <c r="E47" s="13" t="s">
        <v>142</v>
      </c>
      <c r="F47" s="19" t="s">
        <v>143</v>
      </c>
      <c r="G47" s="32">
        <v>6443800</v>
      </c>
      <c r="H47" s="32">
        <v>0</v>
      </c>
      <c r="I47" s="32">
        <f t="shared" si="8"/>
        <v>6443800</v>
      </c>
    </row>
    <row r="48" spans="1:9" ht="60" customHeight="1" x14ac:dyDescent="0.2">
      <c r="A48" s="18" t="s">
        <v>16</v>
      </c>
      <c r="B48" s="13">
        <v>47</v>
      </c>
      <c r="C48" s="13" t="s">
        <v>8</v>
      </c>
      <c r="D48" s="14" t="s">
        <v>151</v>
      </c>
      <c r="E48" s="13" t="s">
        <v>71</v>
      </c>
      <c r="F48" s="19" t="s">
        <v>164</v>
      </c>
      <c r="G48" s="32">
        <v>9178830</v>
      </c>
      <c r="H48" s="32">
        <v>0</v>
      </c>
      <c r="I48" s="32">
        <f t="shared" si="8"/>
        <v>9178830</v>
      </c>
    </row>
    <row r="49" spans="1:10" ht="54.75" customHeight="1" x14ac:dyDescent="0.2">
      <c r="A49" s="16" t="s">
        <v>161</v>
      </c>
      <c r="B49" s="13">
        <v>48</v>
      </c>
      <c r="C49" s="13" t="s">
        <v>162</v>
      </c>
      <c r="D49" s="14" t="s">
        <v>163</v>
      </c>
      <c r="E49" s="13" t="s">
        <v>158</v>
      </c>
      <c r="F49" s="19" t="s">
        <v>165</v>
      </c>
      <c r="G49" s="32">
        <v>1470000</v>
      </c>
      <c r="H49" s="32">
        <v>0</v>
      </c>
      <c r="I49" s="32">
        <f t="shared" si="8"/>
        <v>1470000</v>
      </c>
    </row>
    <row r="50" spans="1:10" s="2" customFormat="1" ht="77.25" customHeight="1" x14ac:dyDescent="0.2">
      <c r="A50" s="11" t="s">
        <v>50</v>
      </c>
      <c r="B50" s="42" t="s">
        <v>56</v>
      </c>
      <c r="C50" s="51"/>
      <c r="D50" s="51"/>
      <c r="E50" s="51"/>
      <c r="F50" s="52"/>
      <c r="G50" s="26">
        <f>SUM(G51:G62)</f>
        <v>531810697</v>
      </c>
      <c r="H50" s="26">
        <f>SUM(H51:H62)</f>
        <v>1100000</v>
      </c>
      <c r="I50" s="26">
        <f>SUM(I51:I62)</f>
        <v>532910697</v>
      </c>
    </row>
    <row r="51" spans="1:10" ht="24.75" customHeight="1" x14ac:dyDescent="0.2">
      <c r="A51" s="14" t="s">
        <v>9</v>
      </c>
      <c r="B51" s="13">
        <v>12</v>
      </c>
      <c r="C51" s="13" t="s">
        <v>110</v>
      </c>
      <c r="D51" s="14" t="s">
        <v>128</v>
      </c>
      <c r="E51" s="33" t="s">
        <v>70</v>
      </c>
      <c r="F51" s="33" t="s">
        <v>81</v>
      </c>
      <c r="G51" s="43">
        <v>15000000</v>
      </c>
      <c r="H51" s="43">
        <v>0</v>
      </c>
      <c r="I51" s="43">
        <f t="shared" ref="I51:I61" si="9">+G51+H51</f>
        <v>15000000</v>
      </c>
    </row>
    <row r="52" spans="1:10" ht="34.5" customHeight="1" x14ac:dyDescent="0.2">
      <c r="A52" s="14" t="s">
        <v>9</v>
      </c>
      <c r="B52" s="13">
        <v>12</v>
      </c>
      <c r="C52" s="13" t="s">
        <v>126</v>
      </c>
      <c r="D52" s="14" t="s">
        <v>127</v>
      </c>
      <c r="E52" s="34"/>
      <c r="F52" s="34"/>
      <c r="G52" s="44"/>
      <c r="H52" s="44"/>
      <c r="I52" s="44"/>
    </row>
    <row r="53" spans="1:10" ht="33" customHeight="1" x14ac:dyDescent="0.2">
      <c r="A53" s="14" t="s">
        <v>9</v>
      </c>
      <c r="B53" s="13">
        <v>12</v>
      </c>
      <c r="C53" s="13" t="s">
        <v>129</v>
      </c>
      <c r="D53" s="14" t="s">
        <v>130</v>
      </c>
      <c r="E53" s="34"/>
      <c r="F53" s="34"/>
      <c r="G53" s="44"/>
      <c r="H53" s="44"/>
      <c r="I53" s="44"/>
    </row>
    <row r="54" spans="1:10" ht="45" customHeight="1" x14ac:dyDescent="0.2">
      <c r="A54" s="14" t="s">
        <v>9</v>
      </c>
      <c r="B54" s="13">
        <v>12</v>
      </c>
      <c r="C54" s="13" t="s">
        <v>158</v>
      </c>
      <c r="D54" s="14" t="s">
        <v>159</v>
      </c>
      <c r="E54" s="34"/>
      <c r="F54" s="34"/>
      <c r="G54" s="44"/>
      <c r="H54" s="44"/>
      <c r="I54" s="44"/>
    </row>
    <row r="55" spans="1:10" ht="21.75" customHeight="1" x14ac:dyDescent="0.2">
      <c r="A55" s="14" t="s">
        <v>9</v>
      </c>
      <c r="B55" s="13">
        <v>12</v>
      </c>
      <c r="C55" s="13" t="s">
        <v>96</v>
      </c>
      <c r="D55" s="14" t="s">
        <v>131</v>
      </c>
      <c r="E55" s="34"/>
      <c r="F55" s="34"/>
      <c r="G55" s="45"/>
      <c r="H55" s="45"/>
      <c r="I55" s="45"/>
    </row>
    <row r="56" spans="1:10" ht="30" customHeight="1" x14ac:dyDescent="0.2">
      <c r="A56" s="14" t="s">
        <v>9</v>
      </c>
      <c r="B56" s="13">
        <v>12</v>
      </c>
      <c r="C56" s="13" t="s">
        <v>1</v>
      </c>
      <c r="D56" s="14" t="s">
        <v>2</v>
      </c>
      <c r="E56" s="34"/>
      <c r="F56" s="34"/>
      <c r="G56" s="21">
        <v>4850000</v>
      </c>
      <c r="H56" s="21">
        <v>0</v>
      </c>
      <c r="I56" s="32">
        <f t="shared" si="9"/>
        <v>4850000</v>
      </c>
    </row>
    <row r="57" spans="1:10" ht="30" customHeight="1" x14ac:dyDescent="0.2">
      <c r="A57" s="38" t="s">
        <v>9</v>
      </c>
      <c r="B57" s="13">
        <v>47</v>
      </c>
      <c r="C57" s="13" t="s">
        <v>3</v>
      </c>
      <c r="D57" s="14" t="s">
        <v>147</v>
      </c>
      <c r="E57" s="35"/>
      <c r="F57" s="35"/>
      <c r="G57" s="21">
        <v>4500000</v>
      </c>
      <c r="H57" s="21">
        <v>0</v>
      </c>
      <c r="I57" s="32">
        <f t="shared" si="9"/>
        <v>4500000</v>
      </c>
      <c r="J57" s="1"/>
    </row>
    <row r="58" spans="1:10" ht="30" customHeight="1" x14ac:dyDescent="0.2">
      <c r="A58" s="39"/>
      <c r="B58" s="34">
        <v>33</v>
      </c>
      <c r="C58" s="34" t="s">
        <v>7</v>
      </c>
      <c r="D58" s="39" t="s">
        <v>48</v>
      </c>
      <c r="E58" s="13" t="s">
        <v>70</v>
      </c>
      <c r="F58" s="14" t="s">
        <v>81</v>
      </c>
      <c r="G58" s="21">
        <v>352985475</v>
      </c>
      <c r="H58" s="21">
        <v>0</v>
      </c>
      <c r="I58" s="32">
        <f t="shared" si="9"/>
        <v>352985475</v>
      </c>
      <c r="J58" s="3"/>
    </row>
    <row r="59" spans="1:10" ht="30" customHeight="1" x14ac:dyDescent="0.2">
      <c r="A59" s="40"/>
      <c r="B59" s="35"/>
      <c r="C59" s="35"/>
      <c r="D59" s="40"/>
      <c r="E59" s="13" t="s">
        <v>82</v>
      </c>
      <c r="F59" s="14" t="s">
        <v>83</v>
      </c>
      <c r="G59" s="21">
        <v>151274774</v>
      </c>
      <c r="H59" s="21">
        <v>0</v>
      </c>
      <c r="I59" s="32">
        <f t="shared" si="9"/>
        <v>151274774</v>
      </c>
      <c r="J59" s="3"/>
    </row>
    <row r="60" spans="1:10" ht="45" customHeight="1" x14ac:dyDescent="0.2">
      <c r="A60" s="14" t="s">
        <v>144</v>
      </c>
      <c r="B60" s="29">
        <v>12</v>
      </c>
      <c r="C60" s="29" t="s">
        <v>115</v>
      </c>
      <c r="D60" s="30" t="s">
        <v>160</v>
      </c>
      <c r="E60" s="29" t="s">
        <v>54</v>
      </c>
      <c r="F60" s="30" t="s">
        <v>85</v>
      </c>
      <c r="G60" s="21">
        <v>1333500</v>
      </c>
      <c r="H60" s="21">
        <v>0</v>
      </c>
      <c r="I60" s="20">
        <f t="shared" si="9"/>
        <v>1333500</v>
      </c>
    </row>
    <row r="61" spans="1:10" ht="43.5" customHeight="1" x14ac:dyDescent="0.2">
      <c r="A61" s="14" t="s">
        <v>13</v>
      </c>
      <c r="B61" s="13">
        <v>16</v>
      </c>
      <c r="C61" s="29" t="s">
        <v>5</v>
      </c>
      <c r="D61" s="30" t="s">
        <v>117</v>
      </c>
      <c r="E61" s="29" t="s">
        <v>69</v>
      </c>
      <c r="F61" s="30" t="s">
        <v>89</v>
      </c>
      <c r="G61" s="21">
        <v>1066948</v>
      </c>
      <c r="H61" s="21">
        <v>600000</v>
      </c>
      <c r="I61" s="31">
        <f t="shared" si="9"/>
        <v>1666948</v>
      </c>
    </row>
    <row r="62" spans="1:10" ht="30" customHeight="1" x14ac:dyDescent="0.2">
      <c r="A62" s="14" t="s">
        <v>13</v>
      </c>
      <c r="B62" s="13">
        <v>16</v>
      </c>
      <c r="C62" s="29" t="s">
        <v>4</v>
      </c>
      <c r="D62" s="30" t="s">
        <v>98</v>
      </c>
      <c r="E62" s="29" t="s">
        <v>100</v>
      </c>
      <c r="F62" s="30" t="s">
        <v>99</v>
      </c>
      <c r="G62" s="21">
        <v>800000</v>
      </c>
      <c r="H62" s="21">
        <v>500000</v>
      </c>
      <c r="I62" s="31">
        <f t="shared" ref="I62" si="10">+G62+H62</f>
        <v>1300000</v>
      </c>
    </row>
    <row r="63" spans="1:10" s="2" customFormat="1" ht="56.25" customHeight="1" x14ac:dyDescent="0.2">
      <c r="A63" s="11" t="s">
        <v>51</v>
      </c>
      <c r="B63" s="42" t="s">
        <v>57</v>
      </c>
      <c r="C63" s="42"/>
      <c r="D63" s="42"/>
      <c r="E63" s="42"/>
      <c r="F63" s="42"/>
      <c r="G63" s="26">
        <f>SUM(G64:G65)</f>
        <v>245710000</v>
      </c>
      <c r="H63" s="26">
        <f>SUM(H64:H65)</f>
        <v>0</v>
      </c>
      <c r="I63" s="26">
        <f>SUM(I64:I65)</f>
        <v>245710000</v>
      </c>
    </row>
    <row r="64" spans="1:10" s="2" customFormat="1" ht="59.25" customHeight="1" x14ac:dyDescent="0.2">
      <c r="A64" s="16" t="s">
        <v>9</v>
      </c>
      <c r="B64" s="13">
        <v>12</v>
      </c>
      <c r="C64" s="13" t="s">
        <v>67</v>
      </c>
      <c r="D64" s="30" t="s">
        <v>97</v>
      </c>
      <c r="E64" s="33" t="s">
        <v>70</v>
      </c>
      <c r="F64" s="38" t="s">
        <v>81</v>
      </c>
      <c r="G64" s="21">
        <v>203710000</v>
      </c>
      <c r="H64" s="21">
        <v>0</v>
      </c>
      <c r="I64" s="32">
        <f>+G64+H64</f>
        <v>203710000</v>
      </c>
    </row>
    <row r="65" spans="1:10" s="2" customFormat="1" ht="47.25" customHeight="1" x14ac:dyDescent="0.2">
      <c r="A65" s="16" t="s">
        <v>9</v>
      </c>
      <c r="B65" s="13">
        <v>12</v>
      </c>
      <c r="C65" s="13" t="s">
        <v>67</v>
      </c>
      <c r="D65" s="30" t="s">
        <v>97</v>
      </c>
      <c r="E65" s="35"/>
      <c r="F65" s="40"/>
      <c r="G65" s="21">
        <v>42000000</v>
      </c>
      <c r="H65" s="21">
        <v>0</v>
      </c>
      <c r="I65" s="32">
        <f>+G65+H65</f>
        <v>42000000</v>
      </c>
    </row>
    <row r="66" spans="1:10" s="2" customFormat="1" ht="61.5" customHeight="1" x14ac:dyDescent="0.2">
      <c r="A66" s="11" t="s">
        <v>111</v>
      </c>
      <c r="B66" s="42" t="s">
        <v>58</v>
      </c>
      <c r="C66" s="42"/>
      <c r="D66" s="42"/>
      <c r="E66" s="42"/>
      <c r="F66" s="42"/>
      <c r="G66" s="26">
        <f>SUM(G67:G75)</f>
        <v>1153974480</v>
      </c>
      <c r="H66" s="26">
        <f>SUM(H67:H75)</f>
        <v>9106869</v>
      </c>
      <c r="I66" s="26">
        <f>SUM(I67:I75)</f>
        <v>1163081349</v>
      </c>
    </row>
    <row r="67" spans="1:10" ht="63" customHeight="1" x14ac:dyDescent="0.2">
      <c r="A67" s="16" t="s">
        <v>13</v>
      </c>
      <c r="B67" s="13">
        <v>16</v>
      </c>
      <c r="C67" s="29" t="s">
        <v>5</v>
      </c>
      <c r="D67" s="30" t="s">
        <v>121</v>
      </c>
      <c r="E67" s="67" t="s">
        <v>69</v>
      </c>
      <c r="F67" s="68" t="s">
        <v>89</v>
      </c>
      <c r="G67" s="20">
        <v>40600640</v>
      </c>
      <c r="H67" s="20">
        <v>4116869</v>
      </c>
      <c r="I67" s="31">
        <f>+G67+H67</f>
        <v>44717509</v>
      </c>
    </row>
    <row r="68" spans="1:10" ht="72" customHeight="1" x14ac:dyDescent="0.2">
      <c r="A68" s="16" t="s">
        <v>13</v>
      </c>
      <c r="B68" s="13">
        <v>16</v>
      </c>
      <c r="C68" s="29" t="s">
        <v>5</v>
      </c>
      <c r="D68" s="30" t="s">
        <v>166</v>
      </c>
      <c r="E68" s="67"/>
      <c r="F68" s="68"/>
      <c r="G68" s="20">
        <v>0</v>
      </c>
      <c r="H68" s="20">
        <v>4990000</v>
      </c>
      <c r="I68" s="31">
        <f>+G68+H68</f>
        <v>4990000</v>
      </c>
    </row>
    <row r="69" spans="1:10" ht="48" customHeight="1" x14ac:dyDescent="0.2">
      <c r="A69" s="16" t="s">
        <v>13</v>
      </c>
      <c r="B69" s="13">
        <v>16</v>
      </c>
      <c r="C69" s="29" t="s">
        <v>5</v>
      </c>
      <c r="D69" s="30" t="s">
        <v>145</v>
      </c>
      <c r="E69" s="67"/>
      <c r="F69" s="68"/>
      <c r="G69" s="20">
        <v>844416</v>
      </c>
      <c r="H69" s="20">
        <v>0</v>
      </c>
      <c r="I69" s="31">
        <f>+G69+H69</f>
        <v>844416</v>
      </c>
    </row>
    <row r="70" spans="1:10" ht="30" customHeight="1" x14ac:dyDescent="0.2">
      <c r="A70" s="12" t="s">
        <v>118</v>
      </c>
      <c r="B70" s="13">
        <v>33</v>
      </c>
      <c r="C70" s="13" t="s">
        <v>7</v>
      </c>
      <c r="D70" s="14" t="s">
        <v>28</v>
      </c>
      <c r="E70" s="13" t="s">
        <v>73</v>
      </c>
      <c r="F70" s="14" t="s">
        <v>84</v>
      </c>
      <c r="G70" s="20">
        <v>134854721</v>
      </c>
      <c r="H70" s="20">
        <v>0</v>
      </c>
      <c r="I70" s="32">
        <f t="shared" ref="I70:I75" si="11">+G70+H70</f>
        <v>134854721</v>
      </c>
    </row>
    <row r="71" spans="1:10" ht="30" customHeight="1" x14ac:dyDescent="0.2">
      <c r="A71" s="16" t="s">
        <v>74</v>
      </c>
      <c r="B71" s="13">
        <v>33</v>
      </c>
      <c r="C71" s="13" t="s">
        <v>53</v>
      </c>
      <c r="D71" s="14" t="s">
        <v>52</v>
      </c>
      <c r="E71" s="53" t="s">
        <v>7</v>
      </c>
      <c r="F71" s="54" t="s">
        <v>79</v>
      </c>
      <c r="G71" s="20">
        <v>195511938</v>
      </c>
      <c r="H71" s="20">
        <v>0</v>
      </c>
      <c r="I71" s="32">
        <f t="shared" si="11"/>
        <v>195511938</v>
      </c>
      <c r="J71" s="17"/>
    </row>
    <row r="72" spans="1:10" ht="30" customHeight="1" x14ac:dyDescent="0.2">
      <c r="A72" s="16" t="s">
        <v>78</v>
      </c>
      <c r="B72" s="13">
        <v>33</v>
      </c>
      <c r="C72" s="13" t="s">
        <v>53</v>
      </c>
      <c r="D72" s="14" t="s">
        <v>52</v>
      </c>
      <c r="E72" s="53"/>
      <c r="F72" s="54"/>
      <c r="G72" s="20">
        <v>120472182</v>
      </c>
      <c r="H72" s="20">
        <v>0</v>
      </c>
      <c r="I72" s="32">
        <f t="shared" si="11"/>
        <v>120472182</v>
      </c>
      <c r="J72" s="3"/>
    </row>
    <row r="73" spans="1:10" ht="30" customHeight="1" x14ac:dyDescent="0.2">
      <c r="A73" s="16" t="s">
        <v>75</v>
      </c>
      <c r="B73" s="13">
        <v>33</v>
      </c>
      <c r="C73" s="13" t="s">
        <v>53</v>
      </c>
      <c r="D73" s="14" t="s">
        <v>52</v>
      </c>
      <c r="E73" s="53"/>
      <c r="F73" s="54"/>
      <c r="G73" s="20">
        <v>90967481</v>
      </c>
      <c r="H73" s="20">
        <v>0</v>
      </c>
      <c r="I73" s="32">
        <f t="shared" si="11"/>
        <v>90967481</v>
      </c>
      <c r="J73" s="3"/>
    </row>
    <row r="74" spans="1:10" ht="30" customHeight="1" x14ac:dyDescent="0.2">
      <c r="A74" s="16" t="s">
        <v>76</v>
      </c>
      <c r="B74" s="13">
        <v>33</v>
      </c>
      <c r="C74" s="13" t="s">
        <v>53</v>
      </c>
      <c r="D74" s="14" t="s">
        <v>52</v>
      </c>
      <c r="E74" s="53"/>
      <c r="F74" s="54"/>
      <c r="G74" s="20">
        <v>495107709</v>
      </c>
      <c r="H74" s="20">
        <v>0</v>
      </c>
      <c r="I74" s="32">
        <f t="shared" si="11"/>
        <v>495107709</v>
      </c>
      <c r="J74" s="3"/>
    </row>
    <row r="75" spans="1:10" ht="30" customHeight="1" x14ac:dyDescent="0.2">
      <c r="A75" s="16" t="s">
        <v>77</v>
      </c>
      <c r="B75" s="13">
        <v>33</v>
      </c>
      <c r="C75" s="13" t="s">
        <v>53</v>
      </c>
      <c r="D75" s="14" t="s">
        <v>52</v>
      </c>
      <c r="E75" s="53"/>
      <c r="F75" s="54"/>
      <c r="G75" s="20">
        <v>75615393</v>
      </c>
      <c r="H75" s="20">
        <v>0</v>
      </c>
      <c r="I75" s="32">
        <f t="shared" si="11"/>
        <v>75615393</v>
      </c>
      <c r="J75" s="3"/>
    </row>
    <row r="76" spans="1:10" ht="30" customHeight="1" x14ac:dyDescent="0.2">
      <c r="A76" s="66" t="s">
        <v>24</v>
      </c>
      <c r="B76" s="66"/>
      <c r="C76" s="66"/>
      <c r="D76" s="66"/>
      <c r="E76" s="66"/>
      <c r="F76" s="66"/>
      <c r="G76" s="4">
        <f>+G5+G17+G19+G50+G63+G66+G8</f>
        <v>10248492987</v>
      </c>
      <c r="H76" s="4">
        <f>+H5+H17+H19+H50+H63+H66+H8</f>
        <v>1034266657</v>
      </c>
      <c r="I76" s="4">
        <f>+I5+I17+I19+I50+I63+I66+I8</f>
        <v>11282759644</v>
      </c>
    </row>
    <row r="77" spans="1:10" x14ac:dyDescent="0.2">
      <c r="G77" s="10"/>
      <c r="I77" s="10"/>
    </row>
    <row r="78" spans="1:10" x14ac:dyDescent="0.2">
      <c r="G78" s="10"/>
      <c r="I78" s="10"/>
    </row>
  </sheetData>
  <mergeCells count="49">
    <mergeCell ref="B66:F66"/>
    <mergeCell ref="B63:F63"/>
    <mergeCell ref="B58:B59"/>
    <mergeCell ref="C58:C59"/>
    <mergeCell ref="D58:D59"/>
    <mergeCell ref="E64:E65"/>
    <mergeCell ref="F64:F65"/>
    <mergeCell ref="A76:F76"/>
    <mergeCell ref="E67:E69"/>
    <mergeCell ref="F67:F69"/>
    <mergeCell ref="E71:E75"/>
    <mergeCell ref="F71:F75"/>
    <mergeCell ref="A6:F6"/>
    <mergeCell ref="A1:I1"/>
    <mergeCell ref="E3:F3"/>
    <mergeCell ref="G3:I3"/>
    <mergeCell ref="B5:F5"/>
    <mergeCell ref="B3:D3"/>
    <mergeCell ref="A3:A4"/>
    <mergeCell ref="B8:F8"/>
    <mergeCell ref="A9:F9"/>
    <mergeCell ref="A13:F13"/>
    <mergeCell ref="A15:F15"/>
    <mergeCell ref="A16:F16"/>
    <mergeCell ref="I51:I55"/>
    <mergeCell ref="I26:I32"/>
    <mergeCell ref="B50:F50"/>
    <mergeCell ref="G26:G32"/>
    <mergeCell ref="E43:E45"/>
    <mergeCell ref="F43:F45"/>
    <mergeCell ref="E26:E33"/>
    <mergeCell ref="F26:F33"/>
    <mergeCell ref="H26:H32"/>
    <mergeCell ref="G51:G55"/>
    <mergeCell ref="H51:H55"/>
    <mergeCell ref="F20:F22"/>
    <mergeCell ref="F23:F24"/>
    <mergeCell ref="A20:A21"/>
    <mergeCell ref="E20:E22"/>
    <mergeCell ref="A23:A24"/>
    <mergeCell ref="E23:E24"/>
    <mergeCell ref="E51:E57"/>
    <mergeCell ref="F51:F57"/>
    <mergeCell ref="E38:E41"/>
    <mergeCell ref="F38:F41"/>
    <mergeCell ref="A38:A39"/>
    <mergeCell ref="A57:A59"/>
    <mergeCell ref="B17:F17"/>
    <mergeCell ref="B19:F19"/>
  </mergeCells>
  <printOptions horizontalCentered="1"/>
  <pageMargins left="0.98425196850393704" right="0.78740157480314965" top="1.1811023622047245" bottom="0.74803149606299213" header="0.31496062992125984" footer="0"/>
  <pageSetup scale="78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ASIGN DERECHO SOCIAL</vt:lpstr>
      <vt:lpstr>'ASIGN DERECHO SOCIAL'!Títulos_a_imprimir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Jromero</dc:creator>
  <cp:lastModifiedBy>JOSE OMAR ROMERO</cp:lastModifiedBy>
  <cp:lastPrinted>2024-10-21T21:20:41Z</cp:lastPrinted>
  <dcterms:created xsi:type="dcterms:W3CDTF">2018-01-12T20:55:08Z</dcterms:created>
  <dcterms:modified xsi:type="dcterms:W3CDTF">2024-10-22T22:23:05Z</dcterms:modified>
</cp:coreProperties>
</file>